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35" windowHeight="1068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'Položky'!$A$1:$G$28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Mode="manual" fullCalcOnLoad="1"/>
</workbook>
</file>

<file path=xl/sharedStrings.xml><?xml version="1.0" encoding="utf-8"?>
<sst xmlns="http://schemas.openxmlformats.org/spreadsheetml/2006/main" count="161" uniqueCount="123">
  <si>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</si>
  <si>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</si>
  <si>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</si>
  <si>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</si>
  <si>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</si>
  <si>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</si>
  <si>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</si>
  <si>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</si>
  <si>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</si>
  <si>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</si>
  <si>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</si>
  <si>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</si>
  <si>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</si>
  <si>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</si>
  <si>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</si>
  <si>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</si>
  <si>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</si>
  <si>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</si>
  <si>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</si>
  <si>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</si>
  <si>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</si>
  <si>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</si>
  <si>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</si>
  <si>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</si>
  <si>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</si>
  <si>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</si>
  <si>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</si>
  <si>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</si>
  <si>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</si>
  <si>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</si>
  <si>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</si>
  <si>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</si>
  <si>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</si>
  <si>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</si>
  <si>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</si>
  <si>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</si>
  <si>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</si>
  <si>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</si>
  <si>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</si>
  <si>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</si>
  <si>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</si>
  <si>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</si>
  <si>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</si>
  <si>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</si>
  <si>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</si>
  <si>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</si>
  <si>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</si>
  <si>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</si>
  <si>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</si>
  <si>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</si>
  <si>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</si>
  <si>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</si>
  <si>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</si>
  <si>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</si>
  <si>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</si>
  <si>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</si>
  <si>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</si>
  <si>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</si>
  <si>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</si>
  <si>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</si>
  <si>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</si>
  <si>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</si>
  <si>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</si>
  <si>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</si>
  <si>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</si>
  <si>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</si>
  <si>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</si>
  <si>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</si>
  <si>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</si>
  <si>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</si>
  <si>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</si>
  <si>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</si>
  <si>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</si>
  <si>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</si>
  <si>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</si>
  <si>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</si>
  <si>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Rekonstrukce chodníků</t>
  </si>
  <si>
    <t>11</t>
  </si>
  <si>
    <t>Přípravné a přidružené práce</t>
  </si>
  <si>
    <t>m2</t>
  </si>
  <si>
    <t>113202111R00</t>
  </si>
  <si>
    <t>m</t>
  </si>
  <si>
    <t>113151114R00</t>
  </si>
  <si>
    <t>56</t>
  </si>
  <si>
    <t>Podkladní vrstvy komunikací, letišť a ploch</t>
  </si>
  <si>
    <t>564841113R00</t>
  </si>
  <si>
    <t>59</t>
  </si>
  <si>
    <t>Dlažby pozemních komunikací a ploch</t>
  </si>
  <si>
    <t>596215021R00</t>
  </si>
  <si>
    <t xml:space="preserve">Kladení zámkové dlažby tl. 6 cm do drtě tl. 4 cm </t>
  </si>
  <si>
    <t>kus</t>
  </si>
  <si>
    <t>91</t>
  </si>
  <si>
    <t>Doplňující konstrukce a práce pozemních komunikací</t>
  </si>
  <si>
    <t>916231213R00</t>
  </si>
  <si>
    <t>H22</t>
  </si>
  <si>
    <t>Komunikace pozemní a letiště</t>
  </si>
  <si>
    <t>998223011R00</t>
  </si>
  <si>
    <t xml:space="preserve">Přesun hmot, pozemní komunikace, kryt dlážděný </t>
  </si>
  <si>
    <t>t</t>
  </si>
  <si>
    <t>S0</t>
  </si>
  <si>
    <t>Přesuny sutí</t>
  </si>
  <si>
    <t>59245308</t>
  </si>
  <si>
    <t>58380120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</si>
  <si>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</si>
  <si>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</si>
  <si>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</si>
  <si>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</si>
  <si>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</si>
  <si>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</si>
  <si>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</si>
  <si>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</si>
  <si>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VRN</t>
  </si>
  <si>
    <t xml:space="preserve">Zámková dlažba KOST tl. 6 cm - přírodní </t>
  </si>
  <si>
    <t>Podklad ze štěrkodrti po zhutnění tloušťky 4 cm</t>
  </si>
  <si>
    <t>Dodávka betonu B 12,5</t>
  </si>
  <si>
    <t>m3</t>
  </si>
  <si>
    <t>Výkop rýhy pro pokládku obrub - ručně</t>
  </si>
  <si>
    <t>Rozebrání zámkové dlažby tl. 6 cm</t>
  </si>
  <si>
    <t>Osazení žulové obruby KS 3</t>
  </si>
  <si>
    <t>Dodávka žulové obruby KS 3</t>
  </si>
  <si>
    <t>Odstranění podkladu o tl. 4 cm - vč. poplatku za skládku</t>
  </si>
  <si>
    <t>chodník na ul. F. a A. Ryšových</t>
  </si>
  <si>
    <t>Chodník na ul. F. a A. Ryšových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</si>
</sst>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16" fillId="0" borderId="19" xfId="46" applyFont="1" applyBorder="1" applyAlignment="1">
      <alignment horizontal="center" vertical="top"/>
      <protection/>
    </xf>
    <xf numFmtId="49" fontId="16" fillId="0" borderId="19" xfId="46" applyNumberFormat="1" applyFont="1" applyBorder="1" applyAlignment="1">
      <alignment horizontal="left" vertical="top"/>
      <protection/>
    </xf>
    <xf numFmtId="0" fontId="16" fillId="0" borderId="19" xfId="46" applyFont="1" applyBorder="1" applyAlignment="1">
      <alignment vertical="top" wrapText="1"/>
      <protection/>
    </xf>
    <xf numFmtId="49" fontId="16" fillId="0" borderId="19" xfId="46" applyNumberFormat="1" applyFont="1" applyBorder="1" applyAlignment="1">
      <alignment horizontal="center" shrinkToFit="1"/>
      <protection/>
    </xf>
    <xf numFmtId="4" fontId="16" fillId="0" borderId="19" xfId="46" applyNumberFormat="1" applyFont="1" applyBorder="1" applyAlignment="1">
      <alignment horizontal="right"/>
      <protection/>
    </xf>
    <xf numFmtId="4" fontId="16" fillId="0" borderId="19" xfId="46" applyNumberFormat="1" applyFont="1" applyBorder="1">
      <alignment/>
      <protection/>
    </xf>
    <xf numFmtId="0" fontId="0" fillId="34" borderId="0" xfId="46" applyFill="1">
      <alignment/>
      <protection/>
    </xf>
    <xf numFmtId="14" fontId="3" fillId="0" borderId="0" xfId="0" applyNumberFormat="1" applyFont="1" applyAlignment="1">
      <alignment/>
    </xf>
    <xf numFmtId="0" fontId="4" fillId="0" borderId="4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46" applyFill="1">
      <alignment/>
      <protection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5">
        <f>Rekapitulace!G2</f>
        <v>0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/>
      <c r="B5" s="16"/>
      <c r="C5" s="17" t="s">
        <v>76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/>
      <c r="B7" s="24"/>
      <c r="C7" s="25" t="s">
        <v>121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11"/>
      <c r="D8" s="211"/>
      <c r="E8" s="212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11"/>
      <c r="D9" s="211"/>
      <c r="E9" s="212"/>
      <c r="F9" s="11"/>
      <c r="G9" s="33"/>
      <c r="H9" s="34"/>
    </row>
    <row r="10" spans="1:8" ht="12.75">
      <c r="A10" s="28" t="s">
        <v>15</v>
      </c>
      <c r="B10" s="11"/>
      <c r="C10" s="211"/>
      <c r="D10" s="211"/>
      <c r="E10" s="211"/>
      <c r="F10" s="35"/>
      <c r="G10" s="36"/>
      <c r="H10" s="37"/>
    </row>
    <row r="11" spans="1:57" ht="13.5" customHeight="1">
      <c r="A11" s="28" t="s">
        <v>16</v>
      </c>
      <c r="B11" s="11"/>
      <c r="C11" s="211"/>
      <c r="D11" s="211"/>
      <c r="E11" s="211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13"/>
      <c r="D12" s="213"/>
      <c r="E12" s="213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Rekapitulace!A18</f>
        <v>Ztížené výrobní podmínky</v>
      </c>
      <c r="E15" s="57"/>
      <c r="F15" s="58"/>
      <c r="G15" s="55">
        <f>Rekapitulace!I18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 t="str">
        <f>Rekapitulace!A19</f>
        <v>Oborová přirážka</v>
      </c>
      <c r="E16" s="59"/>
      <c r="F16" s="60"/>
      <c r="G16" s="55">
        <f>Rekapitulace!I19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 t="str">
        <f>Rekapitulace!A20</f>
        <v>Přesun stavebních kapacit</v>
      </c>
      <c r="E17" s="59"/>
      <c r="F17" s="60"/>
      <c r="G17" s="55">
        <f>Rekapitulace!I20</f>
        <v>0</v>
      </c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 t="str">
        <f>Rekapitulace!A21</f>
        <v>Mimostaveništní doprava</v>
      </c>
      <c r="E18" s="59"/>
      <c r="F18" s="60"/>
      <c r="G18" s="55">
        <f>Rekapitulace!I21</f>
        <v>0</v>
      </c>
    </row>
    <row r="19" spans="1:7" ht="15.75" customHeight="1">
      <c r="A19" s="63" t="s">
        <v>30</v>
      </c>
      <c r="B19" s="54"/>
      <c r="C19" s="55">
        <f>SUM(C15:C18)</f>
        <v>0</v>
      </c>
      <c r="D19" s="8" t="str">
        <f>Rekapitulace!A22</f>
        <v>Zařízení staveniště</v>
      </c>
      <c r="E19" s="59"/>
      <c r="F19" s="60"/>
      <c r="G19" s="55">
        <f>Rekapitulace!I22</f>
        <v>0</v>
      </c>
    </row>
    <row r="20" spans="1:7" ht="15.75" customHeight="1">
      <c r="A20" s="63"/>
      <c r="B20" s="54"/>
      <c r="C20" s="55"/>
      <c r="D20" s="8" t="str">
        <f>Rekapitulace!A23</f>
        <v>Provoz investora</v>
      </c>
      <c r="E20" s="59"/>
      <c r="F20" s="60"/>
      <c r="G20" s="55">
        <f>Rekapitulace!I23</f>
        <v>0</v>
      </c>
    </row>
    <row r="21" spans="1:7" ht="15.75" customHeight="1">
      <c r="A21" s="63" t="s">
        <v>31</v>
      </c>
      <c r="B21" s="54"/>
      <c r="C21" s="55">
        <f>HZS</f>
        <v>0</v>
      </c>
      <c r="D21" s="8" t="str">
        <f>Rekapitulace!A24</f>
        <v>Kompletační činnost (IČD)</v>
      </c>
      <c r="E21" s="59"/>
      <c r="F21" s="60"/>
      <c r="G21" s="55">
        <f>Rekapitulace!I24</f>
        <v>0</v>
      </c>
    </row>
    <row r="22" spans="1:7" ht="15.7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75" customHeight="1" thickBot="1">
      <c r="A23" s="214" t="s">
        <v>34</v>
      </c>
      <c r="B23" s="215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201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21</v>
      </c>
      <c r="D30" s="85" t="s">
        <v>44</v>
      </c>
      <c r="E30" s="87"/>
      <c r="F30" s="206">
        <f>C23-F32</f>
        <v>0</v>
      </c>
      <c r="G30" s="207"/>
    </row>
    <row r="31" spans="1:7" ht="12.75">
      <c r="A31" s="84" t="s">
        <v>45</v>
      </c>
      <c r="B31" s="85"/>
      <c r="C31" s="86">
        <f>SazbaDPH1</f>
        <v>21</v>
      </c>
      <c r="D31" s="85" t="s">
        <v>46</v>
      </c>
      <c r="E31" s="87"/>
      <c r="F31" s="206">
        <f>ROUND(PRODUCT(F30,C31/100),0)</f>
        <v>0</v>
      </c>
      <c r="G31" s="207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6">
        <v>0</v>
      </c>
      <c r="G32" s="207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06">
        <f>ROUND(PRODUCT(F32,C33/100),0)</f>
        <v>0</v>
      </c>
      <c r="G33" s="207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8">
        <f>ROUND(SUM(F30:F33),0)</f>
        <v>0</v>
      </c>
      <c r="G34" s="209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10"/>
      <c r="C37" s="210"/>
      <c r="D37" s="210"/>
      <c r="E37" s="210"/>
      <c r="F37" s="210"/>
      <c r="G37" s="210"/>
      <c r="H37" t="s">
        <v>6</v>
      </c>
    </row>
    <row r="38" spans="1:8" ht="12.75" customHeight="1">
      <c r="A38" s="95"/>
      <c r="B38" s="210"/>
      <c r="C38" s="210"/>
      <c r="D38" s="210"/>
      <c r="E38" s="210"/>
      <c r="F38" s="210"/>
      <c r="G38" s="210"/>
      <c r="H38" t="s">
        <v>6</v>
      </c>
    </row>
    <row r="39" spans="1:8" ht="12.75">
      <c r="A39" s="95"/>
      <c r="B39" s="210"/>
      <c r="C39" s="210"/>
      <c r="D39" s="210"/>
      <c r="E39" s="210"/>
      <c r="F39" s="210"/>
      <c r="G39" s="210"/>
      <c r="H39" t="s">
        <v>6</v>
      </c>
    </row>
    <row r="40" spans="1:8" ht="12.75">
      <c r="A40" s="95"/>
      <c r="B40" s="210"/>
      <c r="C40" s="210"/>
      <c r="D40" s="210"/>
      <c r="E40" s="210"/>
      <c r="F40" s="210"/>
      <c r="G40" s="210"/>
      <c r="H40" t="s">
        <v>6</v>
      </c>
    </row>
    <row r="41" spans="1:8" ht="12.75">
      <c r="A41" s="95"/>
      <c r="B41" s="210"/>
      <c r="C41" s="210"/>
      <c r="D41" s="210"/>
      <c r="E41" s="210"/>
      <c r="F41" s="210"/>
      <c r="G41" s="210"/>
      <c r="H41" t="s">
        <v>6</v>
      </c>
    </row>
    <row r="42" spans="1:8" ht="12.75">
      <c r="A42" s="95"/>
      <c r="B42" s="210"/>
      <c r="C42" s="210"/>
      <c r="D42" s="210"/>
      <c r="E42" s="210"/>
      <c r="F42" s="210"/>
      <c r="G42" s="210"/>
      <c r="H42" t="s">
        <v>6</v>
      </c>
    </row>
    <row r="43" spans="1:8" ht="12.75">
      <c r="A43" s="95"/>
      <c r="B43" s="210"/>
      <c r="C43" s="210"/>
      <c r="D43" s="210"/>
      <c r="E43" s="210"/>
      <c r="F43" s="210"/>
      <c r="G43" s="210"/>
      <c r="H43" t="s">
        <v>6</v>
      </c>
    </row>
    <row r="44" spans="1:8" ht="12.75">
      <c r="A44" s="95"/>
      <c r="B44" s="210"/>
      <c r="C44" s="210"/>
      <c r="D44" s="210"/>
      <c r="E44" s="210"/>
      <c r="F44" s="210"/>
      <c r="G44" s="210"/>
      <c r="H44" t="s">
        <v>6</v>
      </c>
    </row>
    <row r="45" spans="1:8" ht="0.75" customHeight="1">
      <c r="A45" s="95"/>
      <c r="B45" s="210"/>
      <c r="C45" s="210"/>
      <c r="D45" s="210"/>
      <c r="E45" s="210"/>
      <c r="F45" s="210"/>
      <c r="G45" s="210"/>
      <c r="H45" t="s">
        <v>6</v>
      </c>
    </row>
    <row r="46" spans="2:7" ht="12.75">
      <c r="B46" s="205"/>
      <c r="C46" s="205"/>
      <c r="D46" s="205"/>
      <c r="E46" s="205"/>
      <c r="F46" s="205"/>
      <c r="G46" s="205"/>
    </row>
    <row r="47" spans="2:7" ht="12.75">
      <c r="B47" s="205"/>
      <c r="C47" s="205"/>
      <c r="D47" s="205"/>
      <c r="E47" s="205"/>
      <c r="F47" s="205"/>
      <c r="G47" s="205"/>
    </row>
    <row r="48" spans="2:7" ht="12.75">
      <c r="B48" s="205"/>
      <c r="C48" s="205"/>
      <c r="D48" s="205"/>
      <c r="E48" s="205"/>
      <c r="F48" s="205"/>
      <c r="G48" s="205"/>
    </row>
    <row r="49" spans="2:7" ht="12.75">
      <c r="B49" s="205"/>
      <c r="C49" s="205"/>
      <c r="D49" s="205"/>
      <c r="E49" s="205"/>
      <c r="F49" s="205"/>
      <c r="G49" s="205"/>
    </row>
    <row r="50" spans="2:7" ht="12.75">
      <c r="B50" s="205"/>
      <c r="C50" s="205"/>
      <c r="D50" s="205"/>
      <c r="E50" s="205"/>
      <c r="F50" s="205"/>
      <c r="G50" s="205"/>
    </row>
    <row r="51" spans="2:7" ht="12.75">
      <c r="B51" s="205"/>
      <c r="C51" s="205"/>
      <c r="D51" s="205"/>
      <c r="E51" s="205"/>
      <c r="F51" s="205"/>
      <c r="G51" s="205"/>
    </row>
    <row r="52" spans="2:7" ht="12.75">
      <c r="B52" s="205"/>
      <c r="C52" s="205"/>
      <c r="D52" s="205"/>
      <c r="E52" s="205"/>
      <c r="F52" s="205"/>
      <c r="G52" s="205"/>
    </row>
    <row r="53" spans="2:7" ht="12.75">
      <c r="B53" s="205"/>
      <c r="C53" s="205"/>
      <c r="D53" s="205"/>
      <c r="E53" s="205"/>
      <c r="F53" s="205"/>
      <c r="G53" s="205"/>
    </row>
    <row r="54" spans="2:7" ht="12.75">
      <c r="B54" s="205"/>
      <c r="C54" s="205"/>
      <c r="D54" s="205"/>
      <c r="E54" s="205"/>
      <c r="F54" s="205"/>
      <c r="G54" s="205"/>
    </row>
    <row r="55" spans="2:7" ht="12.75">
      <c r="B55" s="205"/>
      <c r="C55" s="205"/>
      <c r="D55" s="205"/>
      <c r="E55" s="205"/>
      <c r="F55" s="205"/>
      <c r="G55" s="205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 horizontalCentered="1"/>
  <pageMargins left="0.1968503937007874" right="0.1968503937007874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6" t="s">
        <v>49</v>
      </c>
      <c r="B1" s="217"/>
      <c r="C1" s="202" t="s">
        <v>122</v>
      </c>
      <c r="D1" s="96"/>
      <c r="E1" s="97"/>
      <c r="F1" s="96"/>
      <c r="G1" s="98" t="s">
        <v>50</v>
      </c>
      <c r="H1" s="99"/>
      <c r="I1" s="100"/>
    </row>
    <row r="2" spans="1:9" ht="13.5" thickBot="1">
      <c r="A2" s="218" t="s">
        <v>51</v>
      </c>
      <c r="B2" s="219"/>
      <c r="C2" s="101" t="str">
        <f>CONCATENATE(cisloobjektu," ",nazevobjektu)</f>
        <v> Rekonstrukce chodníků</v>
      </c>
      <c r="D2" s="102"/>
      <c r="E2" s="103"/>
      <c r="F2" s="102"/>
      <c r="G2" s="220"/>
      <c r="H2" s="221"/>
      <c r="I2" s="22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4" t="s">
        <v>52</v>
      </c>
      <c r="B4" s="105"/>
      <c r="C4" s="105"/>
      <c r="D4" s="105"/>
      <c r="E4" s="106"/>
      <c r="F4" s="105"/>
      <c r="G4" s="105"/>
      <c r="H4" s="105"/>
      <c r="I4" s="105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7"/>
      <c r="B6" s="108" t="s">
        <v>53</v>
      </c>
      <c r="C6" s="108"/>
      <c r="D6" s="109"/>
      <c r="E6" s="110" t="s">
        <v>54</v>
      </c>
      <c r="F6" s="111" t="s">
        <v>55</v>
      </c>
      <c r="G6" s="111" t="s">
        <v>56</v>
      </c>
      <c r="H6" s="111" t="s">
        <v>57</v>
      </c>
      <c r="I6" s="112" t="s">
        <v>31</v>
      </c>
    </row>
    <row r="7" spans="1:9" s="34" customFormat="1" ht="12.75">
      <c r="A7" s="190" t="str">
        <f>Položky!B7</f>
        <v>11</v>
      </c>
      <c r="B7" s="113" t="str">
        <f>Položky!C7</f>
        <v>Přípravné a přidružené práce</v>
      </c>
      <c r="C7" s="65"/>
      <c r="D7" s="114"/>
      <c r="E7" s="191"/>
      <c r="F7" s="192">
        <f>Položky!BB10</f>
        <v>0</v>
      </c>
      <c r="G7" s="192">
        <f>Položky!BC10</f>
        <v>0</v>
      </c>
      <c r="H7" s="192">
        <f>Položky!BD10</f>
        <v>0</v>
      </c>
      <c r="I7" s="193">
        <f>Položky!BE10</f>
        <v>0</v>
      </c>
    </row>
    <row r="8" spans="1:9" s="34" customFormat="1" ht="12.75">
      <c r="A8" s="190" t="str">
        <f>Položky!B11</f>
        <v>56</v>
      </c>
      <c r="B8" s="113" t="str">
        <f>Položky!C11</f>
        <v>Podkladní vrstvy komunikací, letišť a ploch</v>
      </c>
      <c r="C8" s="65"/>
      <c r="D8" s="114"/>
      <c r="E8" s="191"/>
      <c r="F8" s="192">
        <f>Položky!BB14</f>
        <v>0</v>
      </c>
      <c r="G8" s="192">
        <f>Položky!BC14</f>
        <v>0</v>
      </c>
      <c r="H8" s="192">
        <f>Položky!BD14</f>
        <v>0</v>
      </c>
      <c r="I8" s="193">
        <f>Položky!BE14</f>
        <v>0</v>
      </c>
    </row>
    <row r="9" spans="1:9" s="34" customFormat="1" ht="12.75">
      <c r="A9" s="190" t="str">
        <f>Položky!B15</f>
        <v>59</v>
      </c>
      <c r="B9" s="113" t="str">
        <f>Položky!C15</f>
        <v>Dlažby pozemních komunikací a ploch</v>
      </c>
      <c r="C9" s="65"/>
      <c r="D9" s="114"/>
      <c r="E9" s="191"/>
      <c r="F9" s="192">
        <f>Položky!BB17</f>
        <v>0</v>
      </c>
      <c r="G9" s="192">
        <f>Položky!BC17</f>
        <v>0</v>
      </c>
      <c r="H9" s="192">
        <f>Položky!BD17</f>
        <v>0</v>
      </c>
      <c r="I9" s="193">
        <f>Položky!BE17</f>
        <v>0</v>
      </c>
    </row>
    <row r="10" spans="1:9" s="34" customFormat="1" ht="12.75">
      <c r="A10" s="190" t="str">
        <f>Položky!B18</f>
        <v>91</v>
      </c>
      <c r="B10" s="113" t="str">
        <f>Položky!C18</f>
        <v>Doplňující konstrukce a práce pozemních komunikací</v>
      </c>
      <c r="C10" s="65"/>
      <c r="D10" s="114"/>
      <c r="E10" s="191"/>
      <c r="F10" s="192">
        <f>Položky!BB21</f>
        <v>0</v>
      </c>
      <c r="G10" s="192">
        <f>Položky!BC21</f>
        <v>0</v>
      </c>
      <c r="H10" s="192">
        <f>Položky!BD21</f>
        <v>0</v>
      </c>
      <c r="I10" s="193">
        <f>Položky!BE21</f>
        <v>0</v>
      </c>
    </row>
    <row r="11" spans="1:9" s="34" customFormat="1" ht="12.75">
      <c r="A11" s="190" t="str">
        <f>Položky!B22</f>
        <v>H22</v>
      </c>
      <c r="B11" s="113" t="str">
        <f>Položky!C22</f>
        <v>Komunikace pozemní a letiště</v>
      </c>
      <c r="C11" s="65"/>
      <c r="D11" s="114"/>
      <c r="E11" s="191"/>
      <c r="F11" s="192">
        <f>Položky!BB24</f>
        <v>0</v>
      </c>
      <c r="G11" s="192">
        <f>Položky!BC24</f>
        <v>0</v>
      </c>
      <c r="H11" s="192">
        <f>Položky!BD24</f>
        <v>0</v>
      </c>
      <c r="I11" s="193">
        <f>Položky!BE24</f>
        <v>0</v>
      </c>
    </row>
    <row r="12" spans="1:9" s="34" customFormat="1" ht="13.5" thickBot="1">
      <c r="A12" s="190" t="str">
        <f>Položky!B25</f>
        <v>S0</v>
      </c>
      <c r="B12" s="113" t="str">
        <f>Položky!C25</f>
        <v>Přesuny sutí</v>
      </c>
      <c r="C12" s="65"/>
      <c r="D12" s="114"/>
      <c r="E12" s="191"/>
      <c r="F12" s="192">
        <f>Položky!BB28</f>
        <v>0</v>
      </c>
      <c r="G12" s="192">
        <f>Položky!BC28</f>
        <v>0</v>
      </c>
      <c r="H12" s="192">
        <f>Položky!BD28</f>
        <v>0</v>
      </c>
      <c r="I12" s="193">
        <f>Položky!BE28</f>
        <v>0</v>
      </c>
    </row>
    <row r="13" spans="1:9" s="121" customFormat="1" ht="13.5" thickBot="1">
      <c r="A13" s="115"/>
      <c r="B13" s="116" t="s">
        <v>58</v>
      </c>
      <c r="C13" s="116"/>
      <c r="D13" s="117"/>
      <c r="E13" s="118"/>
      <c r="F13" s="119">
        <f>SUM(F7:F12)</f>
        <v>0</v>
      </c>
      <c r="G13" s="119">
        <f>SUM(G7:G12)</f>
        <v>0</v>
      </c>
      <c r="H13" s="119">
        <f>SUM(H7:H12)</f>
        <v>0</v>
      </c>
      <c r="I13" s="120">
        <f>SUM(I7:I12)</f>
        <v>0</v>
      </c>
    </row>
    <row r="14" spans="1:9" ht="12.75">
      <c r="A14" s="65"/>
      <c r="B14" s="65"/>
      <c r="C14" s="65"/>
      <c r="D14" s="65"/>
      <c r="E14" s="65"/>
      <c r="F14" s="65"/>
      <c r="G14" s="65"/>
      <c r="H14" s="65"/>
      <c r="I14" s="65"/>
    </row>
    <row r="15" spans="1:57" ht="19.5" customHeight="1">
      <c r="A15" s="105" t="s">
        <v>59</v>
      </c>
      <c r="B15" s="105"/>
      <c r="C15" s="105"/>
      <c r="D15" s="105"/>
      <c r="E15" s="105"/>
      <c r="F15" s="105"/>
      <c r="G15" s="122"/>
      <c r="H15" s="105"/>
      <c r="I15" s="105"/>
      <c r="BA15" s="40"/>
      <c r="BB15" s="40"/>
      <c r="BC15" s="40"/>
      <c r="BD15" s="40"/>
      <c r="BE15" s="40"/>
    </row>
    <row r="16" spans="1:9" ht="13.5" thickBot="1">
      <c r="A16" s="76"/>
      <c r="B16" s="76"/>
      <c r="C16" s="76"/>
      <c r="D16" s="76"/>
      <c r="E16" s="76"/>
      <c r="F16" s="76"/>
      <c r="G16" s="76"/>
      <c r="H16" s="76"/>
      <c r="I16" s="76"/>
    </row>
    <row r="17" spans="1:9" ht="12.75">
      <c r="A17" s="70" t="s">
        <v>60</v>
      </c>
      <c r="B17" s="71"/>
      <c r="C17" s="71"/>
      <c r="D17" s="123"/>
      <c r="E17" s="124" t="s">
        <v>61</v>
      </c>
      <c r="F17" s="125" t="s">
        <v>62</v>
      </c>
      <c r="G17" s="126" t="s">
        <v>63</v>
      </c>
      <c r="H17" s="127"/>
      <c r="I17" s="128" t="s">
        <v>61</v>
      </c>
    </row>
    <row r="18" spans="1:53" ht="12.75">
      <c r="A18" s="63" t="s">
        <v>103</v>
      </c>
      <c r="B18" s="54"/>
      <c r="C18" s="54"/>
      <c r="D18" s="129"/>
      <c r="E18" s="130">
        <v>0</v>
      </c>
      <c r="F18" s="131">
        <v>0</v>
      </c>
      <c r="G18" s="132"/>
      <c r="H18" s="133"/>
      <c r="I18" s="134">
        <f aca="true" t="shared" si="0" ref="I18:I26">E18+F18*G18/100</f>
        <v>0</v>
      </c>
      <c r="BA18">
        <v>0</v>
      </c>
    </row>
    <row r="19" spans="1:53" ht="12.75">
      <c r="A19" s="63" t="s">
        <v>104</v>
      </c>
      <c r="B19" s="54"/>
      <c r="C19" s="54"/>
      <c r="D19" s="129"/>
      <c r="E19" s="130">
        <v>0</v>
      </c>
      <c r="F19" s="131">
        <v>0</v>
      </c>
      <c r="G19" s="132"/>
      <c r="H19" s="133"/>
      <c r="I19" s="134">
        <f t="shared" si="0"/>
        <v>0</v>
      </c>
      <c r="BA19">
        <v>0</v>
      </c>
    </row>
    <row r="20" spans="1:53" ht="12.75">
      <c r="A20" s="63" t="s">
        <v>105</v>
      </c>
      <c r="B20" s="54"/>
      <c r="C20" s="54"/>
      <c r="D20" s="129"/>
      <c r="E20" s="130">
        <v>0</v>
      </c>
      <c r="F20" s="131">
        <v>0</v>
      </c>
      <c r="G20" s="132"/>
      <c r="H20" s="133"/>
      <c r="I20" s="134">
        <f t="shared" si="0"/>
        <v>0</v>
      </c>
      <c r="BA20">
        <v>0</v>
      </c>
    </row>
    <row r="21" spans="1:53" ht="12.75">
      <c r="A21" s="63" t="s">
        <v>106</v>
      </c>
      <c r="B21" s="54"/>
      <c r="C21" s="54"/>
      <c r="D21" s="129"/>
      <c r="E21" s="130">
        <v>0</v>
      </c>
      <c r="F21" s="131">
        <v>0</v>
      </c>
      <c r="G21" s="132"/>
      <c r="H21" s="133"/>
      <c r="I21" s="134">
        <f t="shared" si="0"/>
        <v>0</v>
      </c>
      <c r="BA21">
        <v>0</v>
      </c>
    </row>
    <row r="22" spans="1:53" ht="12.75">
      <c r="A22" s="63" t="s">
        <v>107</v>
      </c>
      <c r="B22" s="54"/>
      <c r="C22" s="54"/>
      <c r="D22" s="129"/>
      <c r="E22" s="130">
        <v>0</v>
      </c>
      <c r="F22" s="131">
        <v>0</v>
      </c>
      <c r="G22" s="132"/>
      <c r="H22" s="133"/>
      <c r="I22" s="134">
        <f t="shared" si="0"/>
        <v>0</v>
      </c>
      <c r="BA22">
        <v>1</v>
      </c>
    </row>
    <row r="23" spans="1:53" ht="12.75">
      <c r="A23" s="63" t="s">
        <v>108</v>
      </c>
      <c r="B23" s="54"/>
      <c r="C23" s="54"/>
      <c r="D23" s="129"/>
      <c r="E23" s="130">
        <v>0</v>
      </c>
      <c r="F23" s="131">
        <v>0</v>
      </c>
      <c r="G23" s="132"/>
      <c r="H23" s="133"/>
      <c r="I23" s="134">
        <f t="shared" si="0"/>
        <v>0</v>
      </c>
      <c r="BA23">
        <v>1</v>
      </c>
    </row>
    <row r="24" spans="1:53" ht="12.75">
      <c r="A24" s="63" t="s">
        <v>109</v>
      </c>
      <c r="B24" s="54"/>
      <c r="C24" s="54"/>
      <c r="D24" s="129"/>
      <c r="E24" s="130">
        <v>0</v>
      </c>
      <c r="F24" s="131">
        <v>0</v>
      </c>
      <c r="G24" s="132"/>
      <c r="H24" s="133"/>
      <c r="I24" s="134">
        <f t="shared" si="0"/>
        <v>0</v>
      </c>
      <c r="BA24">
        <v>2</v>
      </c>
    </row>
    <row r="25" spans="1:53" ht="12.75">
      <c r="A25" s="63" t="s">
        <v>110</v>
      </c>
      <c r="B25" s="54"/>
      <c r="C25" s="54"/>
      <c r="D25" s="129"/>
      <c r="E25" s="130">
        <v>0</v>
      </c>
      <c r="F25" s="131">
        <v>0</v>
      </c>
      <c r="G25" s="132"/>
      <c r="H25" s="133"/>
      <c r="I25" s="134">
        <f t="shared" si="0"/>
        <v>0</v>
      </c>
      <c r="BA25">
        <v>2</v>
      </c>
    </row>
    <row r="26" spans="1:53" ht="12.75">
      <c r="A26" s="63" t="s">
        <v>111</v>
      </c>
      <c r="B26" s="54"/>
      <c r="C26" s="54"/>
      <c r="D26" s="129"/>
      <c r="E26" s="130">
        <v>0</v>
      </c>
      <c r="F26" s="131">
        <v>0</v>
      </c>
      <c r="G26" s="132"/>
      <c r="H26" s="133"/>
      <c r="I26" s="134">
        <f t="shared" si="0"/>
        <v>0</v>
      </c>
      <c r="BA26">
        <v>2</v>
      </c>
    </row>
    <row r="27" spans="1:9" ht="13.5" thickBot="1">
      <c r="A27" s="135"/>
      <c r="B27" s="136" t="s">
        <v>64</v>
      </c>
      <c r="C27" s="137"/>
      <c r="D27" s="138"/>
      <c r="E27" s="139"/>
      <c r="F27" s="140"/>
      <c r="G27" s="140"/>
      <c r="H27" s="223">
        <f>SUM(I18:I26)</f>
        <v>0</v>
      </c>
      <c r="I27" s="224"/>
    </row>
    <row r="29" spans="2:9" ht="12.75">
      <c r="B29" s="121"/>
      <c r="F29" s="141"/>
      <c r="G29" s="142"/>
      <c r="H29" s="142"/>
      <c r="I29" s="143"/>
    </row>
    <row r="30" spans="6:9" ht="12.75">
      <c r="F30" s="141"/>
      <c r="G30" s="142"/>
      <c r="H30" s="142"/>
      <c r="I30" s="143"/>
    </row>
    <row r="31" spans="6:9" ht="12.75">
      <c r="F31" s="141"/>
      <c r="G31" s="142"/>
      <c r="H31" s="142"/>
      <c r="I31" s="143"/>
    </row>
    <row r="32" spans="6:9" ht="12.75">
      <c r="F32" s="141"/>
      <c r="G32" s="142"/>
      <c r="H32" s="142"/>
      <c r="I32" s="143"/>
    </row>
    <row r="33" spans="6:9" ht="12.75">
      <c r="F33" s="141"/>
      <c r="G33" s="142"/>
      <c r="H33" s="142"/>
      <c r="I33" s="143"/>
    </row>
    <row r="34" spans="6:9" ht="12.75">
      <c r="F34" s="141"/>
      <c r="G34" s="142"/>
      <c r="H34" s="142"/>
      <c r="I34" s="143"/>
    </row>
    <row r="35" spans="6:9" ht="12.75">
      <c r="F35" s="141"/>
      <c r="G35" s="142"/>
      <c r="H35" s="142"/>
      <c r="I35" s="143"/>
    </row>
    <row r="36" spans="6:9" ht="12.75">
      <c r="F36" s="141"/>
      <c r="G36" s="142"/>
      <c r="H36" s="142"/>
      <c r="I36" s="143"/>
    </row>
    <row r="37" spans="6:9" ht="12.75">
      <c r="F37" s="141"/>
      <c r="G37" s="142"/>
      <c r="H37" s="142"/>
      <c r="I37" s="143"/>
    </row>
    <row r="38" spans="6:9" ht="12.75">
      <c r="F38" s="141"/>
      <c r="G38" s="142"/>
      <c r="H38" s="142"/>
      <c r="I38" s="143"/>
    </row>
    <row r="39" spans="6:9" ht="12.75">
      <c r="F39" s="141"/>
      <c r="G39" s="142"/>
      <c r="H39" s="142"/>
      <c r="I39" s="143"/>
    </row>
    <row r="40" spans="6:9" ht="12.75">
      <c r="F40" s="141"/>
      <c r="G40" s="142"/>
      <c r="H40" s="142"/>
      <c r="I40" s="143"/>
    </row>
    <row r="41" spans="6:9" ht="12.75">
      <c r="F41" s="141"/>
      <c r="G41" s="142"/>
      <c r="H41" s="142"/>
      <c r="I41" s="143"/>
    </row>
    <row r="42" spans="6:9" ht="12.75">
      <c r="F42" s="141"/>
      <c r="G42" s="142"/>
      <c r="H42" s="142"/>
      <c r="I42" s="143"/>
    </row>
    <row r="43" spans="6:9" ht="12.75">
      <c r="F43" s="141"/>
      <c r="G43" s="142"/>
      <c r="H43" s="142"/>
      <c r="I43" s="143"/>
    </row>
    <row r="44" spans="6:9" ht="12.75">
      <c r="F44" s="141"/>
      <c r="G44" s="142"/>
      <c r="H44" s="142"/>
      <c r="I44" s="143"/>
    </row>
    <row r="45" spans="6:9" ht="12.75">
      <c r="F45" s="141"/>
      <c r="G45" s="142"/>
      <c r="H45" s="142"/>
      <c r="I45" s="143"/>
    </row>
    <row r="46" spans="6:9" ht="12.75">
      <c r="F46" s="141"/>
      <c r="G46" s="142"/>
      <c r="H46" s="142"/>
      <c r="I46" s="143"/>
    </row>
    <row r="47" spans="6:9" ht="12.75">
      <c r="F47" s="141"/>
      <c r="G47" s="142"/>
      <c r="H47" s="142"/>
      <c r="I47" s="143"/>
    </row>
    <row r="48" spans="6:9" ht="12.75">
      <c r="F48" s="141"/>
      <c r="G48" s="142"/>
      <c r="H48" s="142"/>
      <c r="I48" s="143"/>
    </row>
    <row r="49" spans="6:9" ht="12.75">
      <c r="F49" s="141"/>
      <c r="G49" s="142"/>
      <c r="H49" s="142"/>
      <c r="I49" s="143"/>
    </row>
    <row r="50" spans="6:9" ht="12.75">
      <c r="F50" s="141"/>
      <c r="G50" s="142"/>
      <c r="H50" s="142"/>
      <c r="I50" s="143"/>
    </row>
    <row r="51" spans="6:9" ht="12.75">
      <c r="F51" s="141"/>
      <c r="G51" s="142"/>
      <c r="H51" s="142"/>
      <c r="I51" s="143"/>
    </row>
    <row r="52" spans="6:9" ht="12.75">
      <c r="F52" s="141"/>
      <c r="G52" s="142"/>
      <c r="H52" s="142"/>
      <c r="I52" s="143"/>
    </row>
    <row r="53" spans="6:9" ht="12.75">
      <c r="F53" s="141"/>
      <c r="G53" s="142"/>
      <c r="H53" s="142"/>
      <c r="I53" s="143"/>
    </row>
    <row r="54" spans="6:9" ht="12.75">
      <c r="F54" s="141"/>
      <c r="G54" s="142"/>
      <c r="H54" s="142"/>
      <c r="I54" s="143"/>
    </row>
    <row r="55" spans="6:9" ht="12.75">
      <c r="F55" s="141"/>
      <c r="G55" s="142"/>
      <c r="H55" s="142"/>
      <c r="I55" s="143"/>
    </row>
    <row r="56" spans="6:9" ht="12.75">
      <c r="F56" s="141"/>
      <c r="G56" s="142"/>
      <c r="H56" s="142"/>
      <c r="I56" s="143"/>
    </row>
    <row r="57" spans="6:9" ht="12.75">
      <c r="F57" s="141"/>
      <c r="G57" s="142"/>
      <c r="H57" s="142"/>
      <c r="I57" s="143"/>
    </row>
    <row r="58" spans="6:9" ht="12.75">
      <c r="F58" s="141"/>
      <c r="G58" s="142"/>
      <c r="H58" s="142"/>
      <c r="I58" s="143"/>
    </row>
    <row r="59" spans="6:9" ht="12.75">
      <c r="F59" s="141"/>
      <c r="G59" s="142"/>
      <c r="H59" s="142"/>
      <c r="I59" s="143"/>
    </row>
    <row r="60" spans="6:9" ht="12.75">
      <c r="F60" s="141"/>
      <c r="G60" s="142"/>
      <c r="H60" s="142"/>
      <c r="I60" s="143"/>
    </row>
    <row r="61" spans="6:9" ht="12.75">
      <c r="F61" s="141"/>
      <c r="G61" s="142"/>
      <c r="H61" s="142"/>
      <c r="I61" s="143"/>
    </row>
    <row r="62" spans="6:9" ht="12.75">
      <c r="F62" s="141"/>
      <c r="G62" s="142"/>
      <c r="H62" s="142"/>
      <c r="I62" s="143"/>
    </row>
    <row r="63" spans="6:9" ht="12.75">
      <c r="F63" s="141"/>
      <c r="G63" s="142"/>
      <c r="H63" s="142"/>
      <c r="I63" s="143"/>
    </row>
    <row r="64" spans="6:9" ht="12.75">
      <c r="F64" s="141"/>
      <c r="G64" s="142"/>
      <c r="H64" s="142"/>
      <c r="I64" s="143"/>
    </row>
    <row r="65" spans="6:9" ht="12.75">
      <c r="F65" s="141"/>
      <c r="G65" s="142"/>
      <c r="H65" s="142"/>
      <c r="I65" s="143"/>
    </row>
    <row r="66" spans="6:9" ht="12.75">
      <c r="F66" s="141"/>
      <c r="G66" s="142"/>
      <c r="H66" s="142"/>
      <c r="I66" s="143"/>
    </row>
    <row r="67" spans="6:9" ht="12.75">
      <c r="F67" s="141"/>
      <c r="G67" s="142"/>
      <c r="H67" s="142"/>
      <c r="I67" s="143"/>
    </row>
    <row r="68" spans="6:9" ht="12.75">
      <c r="F68" s="141"/>
      <c r="G68" s="142"/>
      <c r="H68" s="142"/>
      <c r="I68" s="143"/>
    </row>
    <row r="69" spans="6:9" ht="12.75">
      <c r="F69" s="141"/>
      <c r="G69" s="142"/>
      <c r="H69" s="142"/>
      <c r="I69" s="143"/>
    </row>
    <row r="70" spans="6:9" ht="12.75">
      <c r="F70" s="141"/>
      <c r="G70" s="142"/>
      <c r="H70" s="142"/>
      <c r="I70" s="143"/>
    </row>
    <row r="71" spans="6:9" ht="12.75">
      <c r="F71" s="141"/>
      <c r="G71" s="142"/>
      <c r="H71" s="142"/>
      <c r="I71" s="143"/>
    </row>
    <row r="72" spans="6:9" ht="12.75">
      <c r="F72" s="141"/>
      <c r="G72" s="142"/>
      <c r="H72" s="142"/>
      <c r="I72" s="143"/>
    </row>
    <row r="73" spans="6:9" ht="12.75">
      <c r="F73" s="141"/>
      <c r="G73" s="142"/>
      <c r="H73" s="142"/>
      <c r="I73" s="143"/>
    </row>
    <row r="74" spans="6:9" ht="12.75">
      <c r="F74" s="141"/>
      <c r="G74" s="142"/>
      <c r="H74" s="142"/>
      <c r="I74" s="143"/>
    </row>
    <row r="75" spans="6:9" ht="12.75">
      <c r="F75" s="141"/>
      <c r="G75" s="142"/>
      <c r="H75" s="142"/>
      <c r="I75" s="143"/>
    </row>
    <row r="76" spans="6:9" ht="12.75">
      <c r="F76" s="141"/>
      <c r="G76" s="142"/>
      <c r="H76" s="142"/>
      <c r="I76" s="143"/>
    </row>
    <row r="77" spans="6:9" ht="12.75">
      <c r="F77" s="141"/>
      <c r="G77" s="142"/>
      <c r="H77" s="142"/>
      <c r="I77" s="143"/>
    </row>
    <row r="78" spans="6:9" ht="12.75">
      <c r="F78" s="141"/>
      <c r="G78" s="142"/>
      <c r="H78" s="142"/>
      <c r="I78" s="143"/>
    </row>
  </sheetData>
  <sheetProtection/>
  <mergeCells count="4">
    <mergeCell ref="A1:B1"/>
    <mergeCell ref="A2:B2"/>
    <mergeCell ref="G2:I2"/>
    <mergeCell ref="H27:I27"/>
  </mergeCells>
  <printOptions horizontalCentered="1"/>
  <pageMargins left="0.1968503937007874" right="0.1968503937007874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1"/>
  <sheetViews>
    <sheetView showGridLines="0" showZeros="0" tabSelected="1" zoomScalePageLayoutView="0" workbookViewId="0" topLeftCell="A1">
      <selection activeCell="C35" sqref="C35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40.375" style="144" customWidth="1"/>
    <col min="4" max="4" width="5.625" style="144" customWidth="1"/>
    <col min="5" max="5" width="8.625" style="184" customWidth="1"/>
    <col min="6" max="6" width="9.875" style="144" customWidth="1"/>
    <col min="7" max="7" width="13.875" style="144" customWidth="1"/>
    <col min="8" max="11" width="9.125" style="144" customWidth="1"/>
    <col min="12" max="12" width="75.375" style="144" customWidth="1"/>
    <col min="13" max="13" width="45.25390625" style="144" customWidth="1"/>
    <col min="14" max="16384" width="9.125" style="144" customWidth="1"/>
  </cols>
  <sheetData>
    <row r="1" spans="1:7" ht="15.75">
      <c r="A1" s="225" t="s">
        <v>65</v>
      </c>
      <c r="B1" s="225"/>
      <c r="C1" s="225"/>
      <c r="D1" s="225"/>
      <c r="E1" s="225"/>
      <c r="F1" s="225"/>
      <c r="G1" s="225"/>
    </row>
    <row r="2" spans="1:7" ht="14.25" customHeight="1" thickBot="1">
      <c r="A2" s="145"/>
      <c r="B2" s="146"/>
      <c r="C2" s="147"/>
      <c r="D2" s="147"/>
      <c r="E2" s="148"/>
      <c r="F2" s="147"/>
      <c r="G2" s="147"/>
    </row>
    <row r="3" spans="1:7" ht="13.5" thickTop="1">
      <c r="A3" s="216" t="s">
        <v>49</v>
      </c>
      <c r="B3" s="217"/>
      <c r="C3" s="203" t="s">
        <v>122</v>
      </c>
      <c r="D3" s="96"/>
      <c r="E3" s="149" t="s">
        <v>66</v>
      </c>
      <c r="F3" s="150">
        <f>Rekapitulace!H1</f>
        <v>0</v>
      </c>
      <c r="G3" s="151"/>
    </row>
    <row r="4" spans="1:7" ht="13.5" thickBot="1">
      <c r="A4" s="226" t="s">
        <v>51</v>
      </c>
      <c r="B4" s="219"/>
      <c r="C4" s="101" t="str">
        <f>CONCATENATE(cisloobjektu," ",nazevobjektu)</f>
        <v> Rekonstrukce chodníků</v>
      </c>
      <c r="D4" s="102"/>
      <c r="E4" s="227">
        <f>Rekapitulace!G2</f>
        <v>0</v>
      </c>
      <c r="F4" s="228"/>
      <c r="G4" s="229"/>
    </row>
    <row r="5" spans="1:7" ht="13.5" thickTop="1">
      <c r="A5" s="152"/>
      <c r="B5" s="145"/>
      <c r="C5" s="145"/>
      <c r="D5" s="145"/>
      <c r="E5" s="153"/>
      <c r="F5" s="145"/>
      <c r="G5" s="154"/>
    </row>
    <row r="6" spans="1:7" ht="12.75">
      <c r="A6" s="155" t="s">
        <v>67</v>
      </c>
      <c r="B6" s="156" t="s">
        <v>68</v>
      </c>
      <c r="C6" s="156" t="s">
        <v>69</v>
      </c>
      <c r="D6" s="156" t="s">
        <v>70</v>
      </c>
      <c r="E6" s="157" t="s">
        <v>71</v>
      </c>
      <c r="F6" s="156" t="s">
        <v>72</v>
      </c>
      <c r="G6" s="158" t="s">
        <v>73</v>
      </c>
    </row>
    <row r="7" spans="1:15" ht="12.75">
      <c r="A7" s="159" t="s">
        <v>74</v>
      </c>
      <c r="B7" s="160" t="s">
        <v>77</v>
      </c>
      <c r="C7" s="161" t="s">
        <v>78</v>
      </c>
      <c r="D7" s="162"/>
      <c r="E7" s="163"/>
      <c r="F7" s="163"/>
      <c r="G7" s="164"/>
      <c r="H7" s="165"/>
      <c r="I7" s="165"/>
      <c r="O7" s="166">
        <v>1</v>
      </c>
    </row>
    <row r="8" spans="1:104" ht="12.75">
      <c r="A8" s="167">
        <v>1</v>
      </c>
      <c r="B8" s="168" t="s">
        <v>80</v>
      </c>
      <c r="C8" s="169" t="s">
        <v>116</v>
      </c>
      <c r="D8" s="170" t="s">
        <v>115</v>
      </c>
      <c r="E8" s="171">
        <v>1</v>
      </c>
      <c r="F8" s="171"/>
      <c r="G8" s="172"/>
      <c r="O8" s="166">
        <v>2</v>
      </c>
      <c r="AA8" s="144">
        <v>1</v>
      </c>
      <c r="AB8" s="144">
        <v>1</v>
      </c>
      <c r="AC8" s="144">
        <v>1</v>
      </c>
      <c r="AZ8" s="144">
        <v>1</v>
      </c>
      <c r="BA8" s="144">
        <f>IF(AZ8=1,G8,0)</f>
        <v>0</v>
      </c>
      <c r="BB8" s="144">
        <f>IF(AZ8=2,G8,0)</f>
        <v>0</v>
      </c>
      <c r="BC8" s="144">
        <f>IF(AZ8=3,G8,0)</f>
        <v>0</v>
      </c>
      <c r="BD8" s="144">
        <f>IF(AZ8=4,G8,0)</f>
        <v>0</v>
      </c>
      <c r="BE8" s="144">
        <f>IF(AZ8=5,G8,0)</f>
        <v>0</v>
      </c>
      <c r="CA8" s="173">
        <v>1</v>
      </c>
      <c r="CB8" s="173">
        <v>1</v>
      </c>
      <c r="CZ8" s="144">
        <v>0</v>
      </c>
    </row>
    <row r="9" spans="1:104" ht="12.75">
      <c r="A9" s="167">
        <v>2</v>
      </c>
      <c r="B9" s="168" t="s">
        <v>82</v>
      </c>
      <c r="C9" s="169" t="s">
        <v>117</v>
      </c>
      <c r="D9" s="170" t="s">
        <v>79</v>
      </c>
      <c r="E9" s="171">
        <v>10</v>
      </c>
      <c r="F9" s="171"/>
      <c r="G9" s="172"/>
      <c r="O9" s="166">
        <v>2</v>
      </c>
      <c r="AA9" s="144">
        <v>1</v>
      </c>
      <c r="AB9" s="144">
        <v>1</v>
      </c>
      <c r="AC9" s="144">
        <v>1</v>
      </c>
      <c r="AZ9" s="144">
        <v>1</v>
      </c>
      <c r="BA9" s="144">
        <f>IF(AZ9=1,G9,0)</f>
        <v>0</v>
      </c>
      <c r="BB9" s="144">
        <f>IF(AZ9=2,G9,0)</f>
        <v>0</v>
      </c>
      <c r="BC9" s="144">
        <f>IF(AZ9=3,G9,0)</f>
        <v>0</v>
      </c>
      <c r="BD9" s="144">
        <f>IF(AZ9=4,G9,0)</f>
        <v>0</v>
      </c>
      <c r="BE9" s="144">
        <f>IF(AZ9=5,G9,0)</f>
        <v>0</v>
      </c>
      <c r="CA9" s="173">
        <v>1</v>
      </c>
      <c r="CB9" s="173">
        <v>1</v>
      </c>
      <c r="CZ9" s="144">
        <v>0</v>
      </c>
    </row>
    <row r="10" spans="1:57" ht="12.75">
      <c r="A10" s="174"/>
      <c r="B10" s="175" t="s">
        <v>75</v>
      </c>
      <c r="C10" s="176" t="str">
        <f>CONCATENATE(B7," ",C7)</f>
        <v>11 Přípravné a přidružené práce</v>
      </c>
      <c r="D10" s="177"/>
      <c r="E10" s="178"/>
      <c r="F10" s="179"/>
      <c r="G10" s="180"/>
      <c r="O10" s="166">
        <v>4</v>
      </c>
      <c r="BA10" s="181">
        <f>SUM(BA7:BA9)</f>
        <v>0</v>
      </c>
      <c r="BB10" s="181">
        <f>SUM(BB7:BB9)</f>
        <v>0</v>
      </c>
      <c r="BC10" s="181">
        <f>SUM(BC7:BC9)</f>
        <v>0</v>
      </c>
      <c r="BD10" s="181">
        <f>SUM(BD7:BD9)</f>
        <v>0</v>
      </c>
      <c r="BE10" s="181">
        <f>SUM(BE7:BE9)</f>
        <v>0</v>
      </c>
    </row>
    <row r="11" spans="1:15" ht="12.75">
      <c r="A11" s="159" t="s">
        <v>74</v>
      </c>
      <c r="B11" s="160" t="s">
        <v>83</v>
      </c>
      <c r="C11" s="161" t="s">
        <v>84</v>
      </c>
      <c r="D11" s="162"/>
      <c r="E11" s="163"/>
      <c r="F11" s="163"/>
      <c r="G11" s="164"/>
      <c r="H11" s="165"/>
      <c r="I11" s="165"/>
      <c r="O11" s="166">
        <v>1</v>
      </c>
    </row>
    <row r="12" spans="1:104" ht="12.75">
      <c r="A12" s="167">
        <v>3</v>
      </c>
      <c r="B12" s="168" t="s">
        <v>85</v>
      </c>
      <c r="C12" s="169" t="s">
        <v>120</v>
      </c>
      <c r="D12" s="170" t="s">
        <v>79</v>
      </c>
      <c r="E12" s="171">
        <v>14</v>
      </c>
      <c r="F12" s="171"/>
      <c r="G12" s="172"/>
      <c r="O12" s="166">
        <v>2</v>
      </c>
      <c r="AA12" s="144">
        <v>1</v>
      </c>
      <c r="AB12" s="144">
        <v>1</v>
      </c>
      <c r="AC12" s="144">
        <v>1</v>
      </c>
      <c r="AZ12" s="144">
        <v>1</v>
      </c>
      <c r="BA12" s="144">
        <f>IF(AZ12=1,G12,0)</f>
        <v>0</v>
      </c>
      <c r="BB12" s="144">
        <f>IF(AZ12=2,G12,0)</f>
        <v>0</v>
      </c>
      <c r="BC12" s="144">
        <f>IF(AZ12=3,G12,0)</f>
        <v>0</v>
      </c>
      <c r="BD12" s="144">
        <f>IF(AZ12=4,G12,0)</f>
        <v>0</v>
      </c>
      <c r="BE12" s="144">
        <f>IF(AZ12=5,G12,0)</f>
        <v>0</v>
      </c>
      <c r="CA12" s="173">
        <v>1</v>
      </c>
      <c r="CB12" s="173">
        <v>1</v>
      </c>
      <c r="CZ12" s="144">
        <v>0</v>
      </c>
    </row>
    <row r="13" spans="1:80" ht="12.75">
      <c r="A13" s="194">
        <v>4</v>
      </c>
      <c r="B13" s="195"/>
      <c r="C13" s="196" t="s">
        <v>113</v>
      </c>
      <c r="D13" s="197" t="s">
        <v>79</v>
      </c>
      <c r="E13" s="198">
        <v>14</v>
      </c>
      <c r="F13" s="198"/>
      <c r="G13" s="199"/>
      <c r="O13" s="166"/>
      <c r="CA13" s="173"/>
      <c r="CB13" s="173"/>
    </row>
    <row r="14" spans="1:57" ht="12.75">
      <c r="A14" s="174"/>
      <c r="B14" s="175" t="s">
        <v>75</v>
      </c>
      <c r="C14" s="176" t="str">
        <f>CONCATENATE(B11," ",C11)</f>
        <v>56 Podkladní vrstvy komunikací, letišť a ploch</v>
      </c>
      <c r="D14" s="177"/>
      <c r="E14" s="178"/>
      <c r="F14" s="179"/>
      <c r="G14" s="180"/>
      <c r="O14" s="166">
        <v>4</v>
      </c>
      <c r="BA14" s="181">
        <f>SUM(BA11:BA12)</f>
        <v>0</v>
      </c>
      <c r="BB14" s="181">
        <f>SUM(BB11:BB12)</f>
        <v>0</v>
      </c>
      <c r="BC14" s="181">
        <f>SUM(BC11:BC12)</f>
        <v>0</v>
      </c>
      <c r="BD14" s="181">
        <f>SUM(BD11:BD12)</f>
        <v>0</v>
      </c>
      <c r="BE14" s="181">
        <f>SUM(BE11:BE12)</f>
        <v>0</v>
      </c>
    </row>
    <row r="15" spans="1:15" ht="12.75">
      <c r="A15" s="159" t="s">
        <v>74</v>
      </c>
      <c r="B15" s="160" t="s">
        <v>86</v>
      </c>
      <c r="C15" s="161" t="s">
        <v>87</v>
      </c>
      <c r="D15" s="162"/>
      <c r="E15" s="163"/>
      <c r="F15" s="163"/>
      <c r="G15" s="164"/>
      <c r="H15" s="165"/>
      <c r="I15" s="165"/>
      <c r="O15" s="166">
        <v>1</v>
      </c>
    </row>
    <row r="16" spans="1:104" ht="12.75">
      <c r="A16" s="167">
        <v>5</v>
      </c>
      <c r="B16" s="168" t="s">
        <v>88</v>
      </c>
      <c r="C16" s="169" t="s">
        <v>89</v>
      </c>
      <c r="D16" s="170" t="s">
        <v>79</v>
      </c>
      <c r="E16" s="171">
        <v>14</v>
      </c>
      <c r="F16" s="171"/>
      <c r="G16" s="172"/>
      <c r="H16" s="200"/>
      <c r="O16" s="166">
        <v>2</v>
      </c>
      <c r="AA16" s="144">
        <v>1</v>
      </c>
      <c r="AB16" s="144">
        <v>1</v>
      </c>
      <c r="AC16" s="144">
        <v>1</v>
      </c>
      <c r="AZ16" s="144">
        <v>1</v>
      </c>
      <c r="BA16" s="144">
        <f>IF(AZ16=1,G16,0)</f>
        <v>0</v>
      </c>
      <c r="BB16" s="144">
        <f>IF(AZ16=2,G16,0)</f>
        <v>0</v>
      </c>
      <c r="BC16" s="144">
        <f>IF(AZ16=3,G16,0)</f>
        <v>0</v>
      </c>
      <c r="BD16" s="144">
        <f>IF(AZ16=4,G16,0)</f>
        <v>0</v>
      </c>
      <c r="BE16" s="144">
        <f>IF(AZ16=5,G16,0)</f>
        <v>0</v>
      </c>
      <c r="CA16" s="173">
        <v>1</v>
      </c>
      <c r="CB16" s="173">
        <v>1</v>
      </c>
      <c r="CZ16" s="144">
        <v>0</v>
      </c>
    </row>
    <row r="17" spans="1:57" ht="12.75">
      <c r="A17" s="174"/>
      <c r="B17" s="175" t="s">
        <v>75</v>
      </c>
      <c r="C17" s="176" t="str">
        <f>CONCATENATE(B15," ",C15)</f>
        <v>59 Dlažby pozemních komunikací a ploch</v>
      </c>
      <c r="D17" s="177"/>
      <c r="E17" s="178"/>
      <c r="F17" s="179"/>
      <c r="G17" s="180"/>
      <c r="H17" s="204"/>
      <c r="O17" s="166">
        <v>4</v>
      </c>
      <c r="BA17" s="181">
        <f>SUM(BA15:BA16)</f>
        <v>0</v>
      </c>
      <c r="BB17" s="181">
        <f>SUM(BB15:BB16)</f>
        <v>0</v>
      </c>
      <c r="BC17" s="181">
        <f>SUM(BC15:BC16)</f>
        <v>0</v>
      </c>
      <c r="BD17" s="181">
        <f>SUM(BD15:BD16)</f>
        <v>0</v>
      </c>
      <c r="BE17" s="181">
        <f>SUM(BE15:BE16)</f>
        <v>0</v>
      </c>
    </row>
    <row r="18" spans="1:15" ht="12.75">
      <c r="A18" s="159" t="s">
        <v>74</v>
      </c>
      <c r="B18" s="160" t="s">
        <v>91</v>
      </c>
      <c r="C18" s="161" t="s">
        <v>92</v>
      </c>
      <c r="D18" s="162"/>
      <c r="E18" s="163"/>
      <c r="F18" s="163"/>
      <c r="G18" s="164"/>
      <c r="H18" s="165"/>
      <c r="I18" s="165"/>
      <c r="O18" s="166">
        <v>1</v>
      </c>
    </row>
    <row r="19" spans="1:104" ht="12.75">
      <c r="A19" s="167">
        <v>6</v>
      </c>
      <c r="B19" s="168" t="s">
        <v>93</v>
      </c>
      <c r="C19" s="169" t="s">
        <v>118</v>
      </c>
      <c r="D19" s="170" t="s">
        <v>81</v>
      </c>
      <c r="E19" s="171">
        <v>15</v>
      </c>
      <c r="F19" s="171"/>
      <c r="G19" s="172"/>
      <c r="O19" s="166">
        <v>2</v>
      </c>
      <c r="AA19" s="144">
        <v>1</v>
      </c>
      <c r="AB19" s="144">
        <v>0</v>
      </c>
      <c r="AC19" s="144">
        <v>0</v>
      </c>
      <c r="AZ19" s="144">
        <v>1</v>
      </c>
      <c r="BA19" s="144">
        <f>IF(AZ19=1,G19,0)</f>
        <v>0</v>
      </c>
      <c r="BB19" s="144">
        <f>IF(AZ19=2,G19,0)</f>
        <v>0</v>
      </c>
      <c r="BC19" s="144">
        <f>IF(AZ19=3,G19,0)</f>
        <v>0</v>
      </c>
      <c r="BD19" s="144">
        <f>IF(AZ19=4,G19,0)</f>
        <v>0</v>
      </c>
      <c r="BE19" s="144">
        <f>IF(AZ19=5,G19,0)</f>
        <v>0</v>
      </c>
      <c r="CA19" s="173">
        <v>1</v>
      </c>
      <c r="CB19" s="173">
        <v>0</v>
      </c>
      <c r="CZ19" s="144">
        <v>0</v>
      </c>
    </row>
    <row r="20" spans="1:80" ht="12.75">
      <c r="A20" s="194">
        <v>7</v>
      </c>
      <c r="B20" s="195"/>
      <c r="C20" s="196" t="s">
        <v>114</v>
      </c>
      <c r="D20" s="197" t="s">
        <v>115</v>
      </c>
      <c r="E20" s="198">
        <v>1.5</v>
      </c>
      <c r="F20" s="198"/>
      <c r="G20" s="199"/>
      <c r="O20" s="166"/>
      <c r="CA20" s="173"/>
      <c r="CB20" s="173"/>
    </row>
    <row r="21" spans="1:57" ht="12.75">
      <c r="A21" s="174"/>
      <c r="B21" s="175" t="s">
        <v>75</v>
      </c>
      <c r="C21" s="176" t="str">
        <f>CONCATENATE(B18," ",C18)</f>
        <v>91 Doplňující konstrukce a práce pozemních komunikací</v>
      </c>
      <c r="D21" s="177"/>
      <c r="E21" s="178"/>
      <c r="F21" s="179"/>
      <c r="G21" s="180"/>
      <c r="O21" s="166">
        <v>4</v>
      </c>
      <c r="BA21" s="181">
        <f>SUM(BA18:BA19)</f>
        <v>0</v>
      </c>
      <c r="BB21" s="181">
        <f>SUM(BB18:BB19)</f>
        <v>0</v>
      </c>
      <c r="BC21" s="181">
        <f>SUM(BC18:BC19)</f>
        <v>0</v>
      </c>
      <c r="BD21" s="181">
        <f>SUM(BD18:BD19)</f>
        <v>0</v>
      </c>
      <c r="BE21" s="181">
        <f>SUM(BE18:BE19)</f>
        <v>0</v>
      </c>
    </row>
    <row r="22" spans="1:15" ht="12.75">
      <c r="A22" s="159" t="s">
        <v>74</v>
      </c>
      <c r="B22" s="160" t="s">
        <v>94</v>
      </c>
      <c r="C22" s="161" t="s">
        <v>95</v>
      </c>
      <c r="D22" s="162"/>
      <c r="E22" s="163"/>
      <c r="F22" s="163"/>
      <c r="G22" s="164"/>
      <c r="H22" s="165"/>
      <c r="I22" s="165"/>
      <c r="O22" s="166">
        <v>1</v>
      </c>
    </row>
    <row r="23" spans="1:104" ht="12.75">
      <c r="A23" s="167">
        <v>8</v>
      </c>
      <c r="B23" s="168" t="s">
        <v>96</v>
      </c>
      <c r="C23" s="169" t="s">
        <v>97</v>
      </c>
      <c r="D23" s="170" t="s">
        <v>98</v>
      </c>
      <c r="E23" s="171">
        <v>8</v>
      </c>
      <c r="F23" s="171"/>
      <c r="G23" s="172"/>
      <c r="O23" s="166">
        <v>2</v>
      </c>
      <c r="AA23" s="144">
        <v>1</v>
      </c>
      <c r="AB23" s="144">
        <v>0</v>
      </c>
      <c r="AC23" s="144">
        <v>0</v>
      </c>
      <c r="AZ23" s="144">
        <v>1</v>
      </c>
      <c r="BA23" s="144">
        <f>IF(AZ23=1,G23,0)</f>
        <v>0</v>
      </c>
      <c r="BB23" s="144">
        <f>IF(AZ23=2,G23,0)</f>
        <v>0</v>
      </c>
      <c r="BC23" s="144">
        <f>IF(AZ23=3,G23,0)</f>
        <v>0</v>
      </c>
      <c r="BD23" s="144">
        <f>IF(AZ23=4,G23,0)</f>
        <v>0</v>
      </c>
      <c r="BE23" s="144">
        <f>IF(AZ23=5,G23,0)</f>
        <v>0</v>
      </c>
      <c r="CA23" s="173">
        <v>1</v>
      </c>
      <c r="CB23" s="173">
        <v>0</v>
      </c>
      <c r="CZ23" s="144">
        <v>0</v>
      </c>
    </row>
    <row r="24" spans="1:57" ht="12.75" customHeight="1">
      <c r="A24" s="174"/>
      <c r="B24" s="175" t="s">
        <v>75</v>
      </c>
      <c r="C24" s="176" t="str">
        <f>CONCATENATE(B22," ",C22)</f>
        <v>H22 Komunikace pozemní a letiště</v>
      </c>
      <c r="D24" s="177"/>
      <c r="E24" s="178"/>
      <c r="F24" s="179"/>
      <c r="G24" s="180"/>
      <c r="O24" s="166">
        <v>4</v>
      </c>
      <c r="BA24" s="181">
        <f>SUM(BA22:BA23)</f>
        <v>0</v>
      </c>
      <c r="BB24" s="181">
        <f>SUM(BB22:BB23)</f>
        <v>0</v>
      </c>
      <c r="BC24" s="181">
        <f>SUM(BC22:BC23)</f>
        <v>0</v>
      </c>
      <c r="BD24" s="181">
        <f>SUM(BD22:BD23)</f>
        <v>0</v>
      </c>
      <c r="BE24" s="181">
        <f>SUM(BE22:BE23)</f>
        <v>0</v>
      </c>
    </row>
    <row r="25" spans="1:15" ht="12.75" customHeight="1">
      <c r="A25" s="159" t="s">
        <v>74</v>
      </c>
      <c r="B25" s="160" t="s">
        <v>99</v>
      </c>
      <c r="C25" s="161" t="s">
        <v>100</v>
      </c>
      <c r="D25" s="162"/>
      <c r="E25" s="163"/>
      <c r="F25" s="163"/>
      <c r="G25" s="164"/>
      <c r="H25" s="165"/>
      <c r="I25" s="165"/>
      <c r="O25" s="166">
        <v>1</v>
      </c>
    </row>
    <row r="26" spans="1:104" ht="12.75" customHeight="1">
      <c r="A26" s="167">
        <v>9</v>
      </c>
      <c r="B26" s="168" t="s">
        <v>101</v>
      </c>
      <c r="C26" s="169" t="s">
        <v>112</v>
      </c>
      <c r="D26" s="170" t="s">
        <v>79</v>
      </c>
      <c r="E26" s="171">
        <v>4</v>
      </c>
      <c r="F26" s="171"/>
      <c r="G26" s="172"/>
      <c r="O26" s="166">
        <v>2</v>
      </c>
      <c r="AA26" s="144">
        <v>3</v>
      </c>
      <c r="AB26" s="144">
        <v>0</v>
      </c>
      <c r="AC26" s="144">
        <v>59245308</v>
      </c>
      <c r="AZ26" s="144">
        <v>1</v>
      </c>
      <c r="BA26" s="144">
        <f>IF(AZ26=1,G26,0)</f>
        <v>0</v>
      </c>
      <c r="BB26" s="144">
        <f>IF(AZ26=2,G26,0)</f>
        <v>0</v>
      </c>
      <c r="BC26" s="144">
        <f>IF(AZ26=3,G26,0)</f>
        <v>0</v>
      </c>
      <c r="BD26" s="144">
        <f>IF(AZ26=4,G26,0)</f>
        <v>0</v>
      </c>
      <c r="BE26" s="144">
        <f>IF(AZ26=5,G26,0)</f>
        <v>0</v>
      </c>
      <c r="CA26" s="173">
        <v>3</v>
      </c>
      <c r="CB26" s="173">
        <v>0</v>
      </c>
      <c r="CZ26" s="144">
        <v>0</v>
      </c>
    </row>
    <row r="27" spans="1:104" ht="12.75" customHeight="1">
      <c r="A27" s="167">
        <v>10</v>
      </c>
      <c r="B27" s="168" t="s">
        <v>102</v>
      </c>
      <c r="C27" s="169" t="s">
        <v>119</v>
      </c>
      <c r="D27" s="170" t="s">
        <v>90</v>
      </c>
      <c r="E27" s="171">
        <v>15</v>
      </c>
      <c r="F27" s="171"/>
      <c r="G27" s="172"/>
      <c r="O27" s="166">
        <v>2</v>
      </c>
      <c r="AA27" s="144">
        <v>3</v>
      </c>
      <c r="AB27" s="144">
        <v>0</v>
      </c>
      <c r="AC27" s="144">
        <v>58380120</v>
      </c>
      <c r="AZ27" s="144">
        <v>1</v>
      </c>
      <c r="BA27" s="144">
        <f>IF(AZ27=1,G27,0)</f>
        <v>0</v>
      </c>
      <c r="BB27" s="144">
        <f>IF(AZ27=2,G27,0)</f>
        <v>0</v>
      </c>
      <c r="BC27" s="144">
        <f>IF(AZ27=3,G27,0)</f>
        <v>0</v>
      </c>
      <c r="BD27" s="144">
        <f>IF(AZ27=4,G27,0)</f>
        <v>0</v>
      </c>
      <c r="BE27" s="144">
        <f>IF(AZ27=5,G27,0)</f>
        <v>0</v>
      </c>
      <c r="CA27" s="173">
        <v>3</v>
      </c>
      <c r="CB27" s="173">
        <v>0</v>
      </c>
      <c r="CZ27" s="144">
        <v>0</v>
      </c>
    </row>
    <row r="28" spans="1:57" ht="12.75" customHeight="1">
      <c r="A28" s="174"/>
      <c r="B28" s="175" t="s">
        <v>75</v>
      </c>
      <c r="C28" s="176" t="str">
        <f>CONCATENATE(B25," ",C25)</f>
        <v>S0 Přesuny sutí</v>
      </c>
      <c r="D28" s="177"/>
      <c r="E28" s="178"/>
      <c r="F28" s="179"/>
      <c r="G28" s="180"/>
      <c r="O28" s="166">
        <v>4</v>
      </c>
      <c r="BA28" s="181">
        <f>SUM(BA25:BA27)</f>
        <v>0</v>
      </c>
      <c r="BB28" s="181">
        <f>SUM(BB25:BB27)</f>
        <v>0</v>
      </c>
      <c r="BC28" s="181">
        <f>SUM(BC25:BC27)</f>
        <v>0</v>
      </c>
      <c r="BD28" s="181">
        <f>SUM(BD25:BD27)</f>
        <v>0</v>
      </c>
      <c r="BE28" s="181">
        <f>SUM(BE25:BE27)</f>
        <v>0</v>
      </c>
    </row>
    <row r="29" ht="12.75" customHeight="1">
      <c r="E29" s="144"/>
    </row>
    <row r="30" ht="12.75" customHeight="1">
      <c r="E30" s="144"/>
    </row>
    <row r="31" ht="12.75" customHeight="1">
      <c r="E31" s="144"/>
    </row>
    <row r="32" ht="12.75" customHeight="1">
      <c r="E32" s="144"/>
    </row>
    <row r="33" ht="12.75" customHeight="1">
      <c r="E33" s="144"/>
    </row>
    <row r="34" ht="12.75" customHeight="1">
      <c r="E34" s="144"/>
    </row>
    <row r="35" ht="12.75" customHeight="1">
      <c r="E35" s="144"/>
    </row>
    <row r="36" ht="12.75" customHeight="1">
      <c r="E36" s="144"/>
    </row>
    <row r="37" ht="12.75" customHeight="1">
      <c r="E37" s="144"/>
    </row>
    <row r="38" ht="12.75" customHeight="1">
      <c r="E38" s="144"/>
    </row>
    <row r="39" ht="12.75" customHeight="1">
      <c r="E39" s="144"/>
    </row>
    <row r="40" ht="12.75" customHeight="1">
      <c r="E40" s="144"/>
    </row>
    <row r="41" ht="12.75" customHeight="1">
      <c r="E41" s="144"/>
    </row>
    <row r="42" ht="12.75" customHeight="1">
      <c r="E42" s="144"/>
    </row>
    <row r="43" ht="12.75" customHeight="1">
      <c r="E43" s="144"/>
    </row>
    <row r="44" ht="12.75" customHeight="1">
      <c r="E44" s="144"/>
    </row>
    <row r="45" ht="12.75" customHeight="1">
      <c r="E45" s="144"/>
    </row>
    <row r="46" ht="12.75" customHeight="1">
      <c r="E46" s="144"/>
    </row>
    <row r="47" ht="12.75" customHeight="1">
      <c r="E47" s="144"/>
    </row>
    <row r="48" ht="12.75" customHeight="1">
      <c r="E48" s="144"/>
    </row>
    <row r="49" ht="12.75" customHeight="1">
      <c r="E49" s="144"/>
    </row>
    <row r="50" ht="12.75" customHeight="1">
      <c r="E50" s="144"/>
    </row>
    <row r="51" ht="12.75" customHeight="1">
      <c r="E51" s="144"/>
    </row>
    <row r="52" spans="1:7" ht="12.75" customHeight="1">
      <c r="A52" s="182"/>
      <c r="B52" s="182"/>
      <c r="C52" s="182"/>
      <c r="D52" s="182"/>
      <c r="E52" s="182"/>
      <c r="F52" s="182"/>
      <c r="G52" s="182"/>
    </row>
    <row r="53" spans="1:7" ht="12.75" customHeight="1">
      <c r="A53" s="182"/>
      <c r="B53" s="182"/>
      <c r="C53" s="182"/>
      <c r="D53" s="182"/>
      <c r="E53" s="182"/>
      <c r="F53" s="182"/>
      <c r="G53" s="182"/>
    </row>
    <row r="54" spans="1:7" ht="12.75" customHeight="1">
      <c r="A54" s="182"/>
      <c r="B54" s="182"/>
      <c r="C54" s="182"/>
      <c r="D54" s="182"/>
      <c r="E54" s="182"/>
      <c r="F54" s="182"/>
      <c r="G54" s="182"/>
    </row>
    <row r="55" spans="1:7" ht="12.75" customHeight="1">
      <c r="A55" s="182"/>
      <c r="B55" s="182"/>
      <c r="C55" s="182"/>
      <c r="D55" s="182"/>
      <c r="E55" s="182"/>
      <c r="F55" s="182"/>
      <c r="G55" s="182"/>
    </row>
    <row r="56" ht="12.75" customHeight="1">
      <c r="E56" s="144"/>
    </row>
    <row r="57" ht="12.75" customHeight="1">
      <c r="E57" s="144"/>
    </row>
    <row r="58" ht="12.75" customHeight="1">
      <c r="E58" s="144"/>
    </row>
    <row r="59" ht="12.75" customHeight="1">
      <c r="E59" s="144"/>
    </row>
    <row r="60" ht="12.75" customHeight="1">
      <c r="E60" s="144"/>
    </row>
    <row r="61" ht="12.75" customHeight="1">
      <c r="E61" s="144"/>
    </row>
    <row r="62" ht="12.75" customHeight="1">
      <c r="E62" s="144"/>
    </row>
    <row r="63" ht="12.75" customHeight="1">
      <c r="E63" s="144"/>
    </row>
    <row r="64" ht="12.75" customHeight="1">
      <c r="E64" s="144"/>
    </row>
    <row r="65" ht="12.75" customHeight="1">
      <c r="E65" s="144"/>
    </row>
    <row r="66" ht="12.75" customHeight="1">
      <c r="E66" s="144"/>
    </row>
    <row r="67" ht="12.75" customHeight="1">
      <c r="E67" s="144"/>
    </row>
    <row r="68" ht="12.75" customHeight="1">
      <c r="E68" s="144"/>
    </row>
    <row r="69" ht="12.75" customHeight="1">
      <c r="E69" s="144"/>
    </row>
    <row r="70" ht="12.75" customHeight="1">
      <c r="E70" s="144"/>
    </row>
    <row r="71" ht="12.75" customHeight="1">
      <c r="E71" s="144"/>
    </row>
    <row r="72" ht="12.75" customHeight="1">
      <c r="E72" s="144"/>
    </row>
    <row r="73" ht="12.75" customHeight="1">
      <c r="E73" s="144"/>
    </row>
    <row r="74" ht="12.75" customHeight="1">
      <c r="E74" s="144"/>
    </row>
    <row r="75" ht="12.75" customHeight="1">
      <c r="E75" s="144"/>
    </row>
    <row r="76" ht="12.75" customHeight="1">
      <c r="E76" s="144"/>
    </row>
    <row r="77" ht="12.75" customHeight="1">
      <c r="E77" s="144"/>
    </row>
    <row r="78" ht="12.75" customHeight="1">
      <c r="E78" s="144"/>
    </row>
    <row r="79" ht="12.75" customHeight="1">
      <c r="E79" s="144"/>
    </row>
    <row r="80" ht="12.75" customHeight="1">
      <c r="E80" s="144"/>
    </row>
    <row r="81" ht="12.75" customHeight="1">
      <c r="E81" s="144"/>
    </row>
    <row r="82" ht="12.75" customHeight="1">
      <c r="E82" s="144"/>
    </row>
    <row r="83" ht="12.75" customHeight="1">
      <c r="E83" s="144"/>
    </row>
    <row r="84" ht="12.75" customHeight="1">
      <c r="E84" s="144"/>
    </row>
    <row r="85" ht="12.75" customHeight="1">
      <c r="E85" s="144"/>
    </row>
    <row r="86" ht="12.75" customHeight="1">
      <c r="E86" s="144"/>
    </row>
    <row r="87" spans="1:2" ht="12.75" customHeight="1">
      <c r="A87" s="183"/>
      <c r="B87" s="183"/>
    </row>
    <row r="88" spans="1:7" ht="12.75" customHeight="1">
      <c r="A88" s="182"/>
      <c r="B88" s="182"/>
      <c r="C88" s="185"/>
      <c r="D88" s="185"/>
      <c r="E88" s="186"/>
      <c r="F88" s="185"/>
      <c r="G88" s="187"/>
    </row>
    <row r="89" spans="1:7" ht="12.75" customHeight="1">
      <c r="A89" s="188"/>
      <c r="B89" s="188"/>
      <c r="C89" s="182"/>
      <c r="D89" s="182"/>
      <c r="E89" s="189"/>
      <c r="F89" s="182"/>
      <c r="G89" s="182"/>
    </row>
    <row r="90" spans="1:7" ht="12.75" customHeight="1">
      <c r="A90" s="182"/>
      <c r="B90" s="182"/>
      <c r="C90" s="182"/>
      <c r="D90" s="182"/>
      <c r="E90" s="189"/>
      <c r="F90" s="182"/>
      <c r="G90" s="182"/>
    </row>
    <row r="91" spans="1:7" ht="12.75" customHeight="1">
      <c r="A91" s="182"/>
      <c r="B91" s="182"/>
      <c r="C91" s="182"/>
      <c r="D91" s="182"/>
      <c r="E91" s="189"/>
      <c r="F91" s="182"/>
      <c r="G91" s="182"/>
    </row>
    <row r="92" spans="1:7" ht="12.75" customHeight="1">
      <c r="A92" s="182"/>
      <c r="B92" s="182"/>
      <c r="C92" s="182"/>
      <c r="D92" s="182"/>
      <c r="E92" s="189"/>
      <c r="F92" s="182"/>
      <c r="G92" s="182"/>
    </row>
    <row r="93" spans="1:7" ht="12.75" customHeight="1">
      <c r="A93" s="182"/>
      <c r="B93" s="182"/>
      <c r="C93" s="182"/>
      <c r="D93" s="182"/>
      <c r="E93" s="189"/>
      <c r="F93" s="182"/>
      <c r="G93" s="182"/>
    </row>
    <row r="94" spans="1:7" ht="12.75" customHeight="1">
      <c r="A94" s="182"/>
      <c r="B94" s="182"/>
      <c r="C94" s="182"/>
      <c r="D94" s="182"/>
      <c r="E94" s="189"/>
      <c r="F94" s="182"/>
      <c r="G94" s="182"/>
    </row>
    <row r="95" spans="1:7" ht="12.75" customHeight="1">
      <c r="A95" s="182"/>
      <c r="B95" s="182"/>
      <c r="C95" s="182"/>
      <c r="D95" s="182"/>
      <c r="E95" s="189"/>
      <c r="F95" s="182"/>
      <c r="G95" s="182"/>
    </row>
    <row r="96" spans="1:7" ht="12.75">
      <c r="A96" s="182"/>
      <c r="B96" s="182"/>
      <c r="C96" s="182"/>
      <c r="D96" s="182"/>
      <c r="E96" s="189"/>
      <c r="F96" s="182"/>
      <c r="G96" s="182"/>
    </row>
    <row r="97" spans="1:7" ht="12.75">
      <c r="A97" s="182"/>
      <c r="B97" s="182"/>
      <c r="C97" s="182"/>
      <c r="D97" s="182"/>
      <c r="E97" s="189"/>
      <c r="F97" s="182"/>
      <c r="G97" s="182"/>
    </row>
    <row r="98" spans="1:7" ht="12.75">
      <c r="A98" s="182"/>
      <c r="B98" s="182"/>
      <c r="C98" s="182"/>
      <c r="D98" s="182"/>
      <c r="E98" s="189"/>
      <c r="F98" s="182"/>
      <c r="G98" s="182"/>
    </row>
    <row r="99" spans="1:7" ht="12.75">
      <c r="A99" s="182"/>
      <c r="B99" s="182"/>
      <c r="C99" s="182"/>
      <c r="D99" s="182"/>
      <c r="E99" s="189"/>
      <c r="F99" s="182"/>
      <c r="G99" s="182"/>
    </row>
    <row r="100" spans="1:7" ht="12.75">
      <c r="A100" s="182"/>
      <c r="B100" s="182"/>
      <c r="C100" s="182"/>
      <c r="D100" s="182"/>
      <c r="E100" s="189"/>
      <c r="F100" s="182"/>
      <c r="G100" s="182"/>
    </row>
    <row r="101" spans="1:7" ht="12.75">
      <c r="A101" s="182"/>
      <c r="B101" s="182"/>
      <c r="C101" s="182"/>
      <c r="D101" s="182"/>
      <c r="E101" s="189"/>
      <c r="F101" s="182"/>
      <c r="G101" s="182"/>
    </row>
  </sheetData>
  <sheetProtection/>
  <mergeCells count="4">
    <mergeCell ref="A1:G1"/>
    <mergeCell ref="A3:B3"/>
    <mergeCell ref="A4:B4"/>
    <mergeCell ref="E4:G4"/>
  </mergeCells>
  <printOptions horizontalCentered="1"/>
  <pageMargins left="0.1968503937007874" right="0.1968503937007874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Mužík Tomáš</cp:lastModifiedBy>
  <cp:lastPrinted>2013-11-11T16:29:24Z</cp:lastPrinted>
  <dcterms:created xsi:type="dcterms:W3CDTF">2013-06-10T17:26:09Z</dcterms:created>
  <dcterms:modified xsi:type="dcterms:W3CDTF">2013-11-11T16:31:09Z</dcterms:modified>
  <cp:category/>
  <cp:version/>
  <cp:contentType/>
  <cp:contentStatus/>
</cp:coreProperties>
</file>